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ibank-my.sharepoint.com/personal/fraserd_caribank_org/Documents/Shared PPU Documents/CDB Policy, Procedures &amp; Templates/Templates/"/>
    </mc:Choice>
  </mc:AlternateContent>
  <xr:revisionPtr revIDLastSave="726" documentId="8_{1890BA54-C74C-412A-A22A-B21BB0A0527D}" xr6:coauthVersionLast="47" xr6:coauthVersionMax="47" xr10:uidLastSave="{B205FF72-111D-4F9E-A7D1-0A3B50F19813}"/>
  <bookViews>
    <workbookView xWindow="-110" yWindow="-110" windowWidth="22780" windowHeight="14660" xr2:uid="{CFE88502-AF31-413F-9C03-2B2DB56E1760}"/>
  </bookViews>
  <sheets>
    <sheet name="Technical Scoresheet" sheetId="1" r:id="rId1"/>
    <sheet name="Hel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1" l="1"/>
  <c r="G71" i="1"/>
  <c r="D64" i="1"/>
  <c r="D61" i="1"/>
  <c r="I61" i="1" s="1"/>
  <c r="D58" i="1"/>
  <c r="D54" i="1"/>
  <c r="I54" i="1" s="1"/>
  <c r="D51" i="1"/>
  <c r="H51" i="1" s="1"/>
  <c r="D48" i="1"/>
  <c r="D44" i="1"/>
  <c r="D41" i="1"/>
  <c r="I41" i="1" s="1"/>
  <c r="D38" i="1"/>
  <c r="D34" i="1"/>
  <c r="D31" i="1"/>
  <c r="D28" i="1"/>
  <c r="F28" i="1" s="1"/>
  <c r="E28" i="1"/>
  <c r="E58" i="1"/>
  <c r="E71" i="1"/>
  <c r="J64" i="1"/>
  <c r="H58" i="1"/>
  <c r="G48" i="1"/>
  <c r="J44" i="1"/>
  <c r="H38" i="1"/>
  <c r="E34" i="1"/>
  <c r="J31" i="1"/>
  <c r="D24" i="1"/>
  <c r="H54" i="1" l="1"/>
  <c r="J54" i="1"/>
  <c r="E51" i="1"/>
  <c r="F51" i="1"/>
  <c r="E61" i="1"/>
  <c r="J51" i="1"/>
  <c r="G51" i="1"/>
  <c r="I38" i="1"/>
  <c r="I51" i="1"/>
  <c r="J61" i="1"/>
  <c r="F64" i="1"/>
  <c r="J58" i="1"/>
  <c r="I58" i="1"/>
  <c r="E64" i="1"/>
  <c r="F61" i="1"/>
  <c r="G64" i="1"/>
  <c r="F58" i="1"/>
  <c r="G61" i="1"/>
  <c r="H64" i="1"/>
  <c r="G58" i="1"/>
  <c r="H61" i="1"/>
  <c r="I64" i="1"/>
  <c r="F54" i="1"/>
  <c r="G54" i="1"/>
  <c r="I48" i="1"/>
  <c r="J48" i="1"/>
  <c r="H48" i="1"/>
  <c r="E54" i="1"/>
  <c r="E48" i="1"/>
  <c r="F48" i="1"/>
  <c r="J41" i="1"/>
  <c r="J38" i="1"/>
  <c r="F44" i="1"/>
  <c r="E38" i="1"/>
  <c r="F41" i="1"/>
  <c r="G44" i="1"/>
  <c r="E44" i="1"/>
  <c r="E41" i="1"/>
  <c r="F38" i="1"/>
  <c r="G41" i="1"/>
  <c r="H44" i="1"/>
  <c r="G38" i="1"/>
  <c r="H41" i="1"/>
  <c r="I44" i="1"/>
  <c r="F31" i="1"/>
  <c r="F34" i="1"/>
  <c r="I34" i="1"/>
  <c r="H34" i="1"/>
  <c r="G28" i="1"/>
  <c r="H28" i="1"/>
  <c r="I28" i="1"/>
  <c r="J28" i="1"/>
  <c r="I31" i="1"/>
  <c r="H31" i="1"/>
  <c r="E31" i="1"/>
  <c r="G31" i="1"/>
  <c r="G34" i="1"/>
  <c r="J34" i="1"/>
  <c r="J55" i="1" l="1"/>
  <c r="H35" i="1"/>
  <c r="H55" i="1"/>
  <c r="H45" i="1"/>
  <c r="E55" i="1"/>
  <c r="J35" i="1"/>
  <c r="I35" i="1"/>
  <c r="I45" i="1"/>
  <c r="G45" i="1"/>
  <c r="J45" i="1"/>
  <c r="F55" i="1"/>
  <c r="E45" i="1"/>
  <c r="G55" i="1"/>
  <c r="I55" i="1"/>
  <c r="F45" i="1"/>
  <c r="F35" i="1"/>
  <c r="G35" i="1"/>
  <c r="E35" i="1"/>
  <c r="E25" i="1"/>
  <c r="I71" i="1" l="1"/>
  <c r="H71" i="1"/>
  <c r="F71" i="1"/>
  <c r="E80" i="1"/>
  <c r="D16" i="1"/>
  <c r="D77" i="1" s="1"/>
  <c r="B81" i="1"/>
  <c r="B80" i="1"/>
  <c r="B79" i="1"/>
  <c r="B78" i="1"/>
  <c r="B77" i="1"/>
  <c r="B76" i="1"/>
  <c r="D80" i="1"/>
  <c r="D79" i="1"/>
  <c r="D76" i="1"/>
  <c r="H75" i="1"/>
  <c r="G75" i="1"/>
  <c r="F75" i="1"/>
  <c r="E75" i="1"/>
  <c r="I75" i="1"/>
  <c r="J75" i="1"/>
  <c r="E14" i="1"/>
  <c r="E67" i="1"/>
  <c r="E79" i="1" s="1"/>
  <c r="J67" i="1"/>
  <c r="J79" i="1" s="1"/>
  <c r="I67" i="1"/>
  <c r="I79" i="1" s="1"/>
  <c r="H67" i="1"/>
  <c r="H79" i="1" s="1"/>
  <c r="G67" i="1"/>
  <c r="G79" i="1" s="1"/>
  <c r="F67" i="1"/>
  <c r="F79" i="1" s="1"/>
  <c r="E18" i="1"/>
  <c r="D78" i="1"/>
  <c r="J22" i="1"/>
  <c r="I22" i="1"/>
  <c r="H22" i="1"/>
  <c r="G22" i="1"/>
  <c r="F22" i="1"/>
  <c r="E22" i="1"/>
  <c r="J20" i="1"/>
  <c r="I20" i="1"/>
  <c r="H20" i="1"/>
  <c r="G20" i="1"/>
  <c r="F20" i="1"/>
  <c r="E20" i="1"/>
  <c r="G18" i="1"/>
  <c r="J18" i="1"/>
  <c r="I18" i="1"/>
  <c r="H18" i="1"/>
  <c r="F18" i="1"/>
  <c r="J14" i="1"/>
  <c r="J76" i="1" s="1"/>
  <c r="I14" i="1"/>
  <c r="I76" i="1" s="1"/>
  <c r="H14" i="1"/>
  <c r="H76" i="1" s="1"/>
  <c r="G14" i="1"/>
  <c r="G76" i="1" s="1"/>
  <c r="F14" i="1"/>
  <c r="F76" i="1" s="1"/>
  <c r="E76" i="1" l="1"/>
  <c r="H25" i="1"/>
  <c r="D72" i="1"/>
  <c r="D81" i="1"/>
  <c r="E16" i="1"/>
  <c r="E77" i="1" s="1"/>
  <c r="I16" i="1"/>
  <c r="I77" i="1" s="1"/>
  <c r="H16" i="1"/>
  <c r="H77" i="1" s="1"/>
  <c r="J16" i="1"/>
  <c r="J77" i="1" s="1"/>
  <c r="F16" i="1"/>
  <c r="F77" i="1" s="1"/>
  <c r="G16" i="1"/>
  <c r="G77" i="1" s="1"/>
  <c r="F25" i="1" l="1"/>
  <c r="I25" i="1"/>
  <c r="F80" i="1"/>
  <c r="J25" i="1"/>
  <c r="G25" i="1"/>
  <c r="G80" i="1" l="1"/>
  <c r="J24" i="1"/>
  <c r="H24" i="1"/>
  <c r="F24" i="1"/>
  <c r="G24" i="1"/>
  <c r="I24" i="1"/>
  <c r="E24" i="1"/>
  <c r="E72" i="1" s="1"/>
  <c r="H80" i="1" l="1"/>
  <c r="I72" i="1"/>
  <c r="E78" i="1"/>
  <c r="E81" i="1" s="1"/>
  <c r="E82" i="1" s="1"/>
  <c r="G72" i="1"/>
  <c r="G78" i="1"/>
  <c r="G81" i="1" s="1"/>
  <c r="G82" i="1" s="1"/>
  <c r="H72" i="1"/>
  <c r="H78" i="1"/>
  <c r="I78" i="1"/>
  <c r="F72" i="1"/>
  <c r="F78" i="1"/>
  <c r="F81" i="1" s="1"/>
  <c r="F82" i="1" s="1"/>
  <c r="J78" i="1"/>
  <c r="H81" i="1" l="1"/>
  <c r="H82" i="1" s="1"/>
  <c r="I80" i="1"/>
  <c r="I81" i="1" s="1"/>
  <c r="I82" i="1" s="1"/>
  <c r="J80" i="1" l="1"/>
  <c r="J81" i="1" s="1"/>
  <c r="J82" i="1" s="1"/>
  <c r="J72" i="1"/>
</calcChain>
</file>

<file path=xl/sharedStrings.xml><?xml version="1.0" encoding="utf-8"?>
<sst xmlns="http://schemas.openxmlformats.org/spreadsheetml/2006/main" count="134" uniqueCount="54">
  <si>
    <t>TECHNICAL EVALUATION - CONSULTING SERVICES (FIRMS)</t>
  </si>
  <si>
    <t>Project Title:</t>
  </si>
  <si>
    <t>Proposer 1</t>
  </si>
  <si>
    <t>Proposer 2</t>
  </si>
  <si>
    <t>Proposer 3</t>
  </si>
  <si>
    <t>Proposer 4</t>
  </si>
  <si>
    <t>Proposer 5</t>
  </si>
  <si>
    <t>Proposer 6</t>
  </si>
  <si>
    <t>Criteria</t>
  </si>
  <si>
    <t>Points Assigned</t>
  </si>
  <si>
    <t>Name of Firm</t>
  </si>
  <si>
    <t>Percentage</t>
  </si>
  <si>
    <t>Total Score</t>
  </si>
  <si>
    <t>Score</t>
  </si>
  <si>
    <t>TOTAL TECHNICAL SCORES</t>
  </si>
  <si>
    <t>TECHNICAL EVALUATION SUMMARY</t>
  </si>
  <si>
    <t>Max. Total Score</t>
  </si>
  <si>
    <t>Please note to complete the scoresheet:</t>
  </si>
  <si>
    <t>2) if criteria or subcriteria do not apply record their scores as 0 and do not complete the yellow sections against them</t>
  </si>
  <si>
    <t>3) the sheet can be adjusted to add subcriteria but the total technical scores box and formulas will need to be updated accordingly</t>
  </si>
  <si>
    <t xml:space="preserve">5) if there are less than 6 Proposals under evaluation only complete the number of rows necessary </t>
  </si>
  <si>
    <t>1) adjust the scores in blue cells against each criteria and subcriteria in accordance with the RFP</t>
  </si>
  <si>
    <t>4) scores should be entered as percentages in the bold cells and the sheet will automatically convert these into points</t>
  </si>
  <si>
    <t>Weighting</t>
  </si>
  <si>
    <t>Result:</t>
  </si>
  <si>
    <r>
      <t xml:space="preserve">The </t>
    </r>
    <r>
      <rPr>
        <b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 technical score (St) required to pass is:</t>
    </r>
  </si>
  <si>
    <t>(i) Specific Experience:</t>
  </si>
  <si>
    <t>(ii) Methodology and Work Plan:</t>
  </si>
  <si>
    <t xml:space="preserve">     (a) Methodology:</t>
  </si>
  <si>
    <t xml:space="preserve">     (b) Work Plan:</t>
  </si>
  <si>
    <t xml:space="preserve">     (c) Organisation and Staffing:</t>
  </si>
  <si>
    <t>(iii) Relevant experience and qualification of key experts:</t>
  </si>
  <si>
    <t xml:space="preserve">     (a) Key Expert 1:</t>
  </si>
  <si>
    <t xml:space="preserve">             (1) Qualifications: </t>
  </si>
  <si>
    <t xml:space="preserve">             (2) Technical Experience: </t>
  </si>
  <si>
    <t xml:space="preserve">             (3) Regional Experience/ Language:</t>
  </si>
  <si>
    <t xml:space="preserve">     (b) Key Expert 2:</t>
  </si>
  <si>
    <t xml:space="preserve">     (c) Key Expert 3:</t>
  </si>
  <si>
    <t xml:space="preserve">     (d) Key Expert 4:</t>
  </si>
  <si>
    <t>(iv) Transfer of Knowledge:</t>
  </si>
  <si>
    <t>(v) Participation by nationals among proposed Key Experts:</t>
  </si>
  <si>
    <r>
      <t>Total person-</t>
    </r>
    <r>
      <rPr>
        <b/>
        <sz val="11"/>
        <color theme="1"/>
        <rFont val="Calibri"/>
        <family val="2"/>
        <scheme val="minor"/>
      </rPr>
      <t>months</t>
    </r>
    <r>
      <rPr>
        <sz val="11"/>
        <color theme="1"/>
        <rFont val="Calibri"/>
        <family val="2"/>
        <scheme val="minor"/>
      </rPr>
      <t xml:space="preserve"> of participation by proposed </t>
    </r>
    <r>
      <rPr>
        <b/>
        <sz val="11"/>
        <color theme="1"/>
        <rFont val="Calibri"/>
        <family val="2"/>
        <scheme val="minor"/>
      </rPr>
      <t>Nationals</t>
    </r>
  </si>
  <si>
    <r>
      <t>Total person-</t>
    </r>
    <r>
      <rPr>
        <b/>
        <sz val="11"/>
        <color theme="1"/>
        <rFont val="Calibri"/>
        <family val="2"/>
        <scheme val="minor"/>
      </rPr>
      <t>months</t>
    </r>
    <r>
      <rPr>
        <sz val="11"/>
        <color theme="1"/>
        <rFont val="Calibri"/>
        <family val="2"/>
        <scheme val="minor"/>
      </rPr>
      <t xml:space="preserve"> of participation by proposed </t>
    </r>
    <r>
      <rPr>
        <b/>
        <sz val="11"/>
        <color theme="1"/>
        <rFont val="Calibri"/>
        <family val="2"/>
        <scheme val="minor"/>
      </rPr>
      <t xml:space="preserve">Key Experts </t>
    </r>
  </si>
  <si>
    <t>Proposed Contract Title from RFP:</t>
  </si>
  <si>
    <t>0 to 100%</t>
  </si>
  <si>
    <t>Scoring</t>
  </si>
  <si>
    <t>KEY:</t>
  </si>
  <si>
    <t xml:space="preserve">Name: </t>
  </si>
  <si>
    <t>Individual Technical Evaluator:</t>
  </si>
  <si>
    <t>Signature:                                                              Date:</t>
  </si>
  <si>
    <t>Prior to evaluation, Lead Evaluator to complete all blue cells</t>
  </si>
  <si>
    <t>Note: Shaded cells depict the following:</t>
  </si>
  <si>
    <t>Do not change / Locked to preserve formulae of grey cells</t>
  </si>
  <si>
    <t>Individual Evaluator to complete yellow cells. All scoring inputs are as a percentage, apart from criterion 5, which is based on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</si>
</sst>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2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52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2" fillId="3" borderId="19" xfId="0" applyFont="1" applyFill="1" applyBorder="1"/>
    <xf numFmtId="0" fontId="2" fillId="3" borderId="12" xfId="0" applyFont="1" applyFill="1" applyBorder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17" xfId="0" applyFill="1" applyBorder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17" xfId="0" applyFill="1" applyBorder="1"/>
    <xf numFmtId="0" fontId="0" fillId="3" borderId="15" xfId="0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16" xfId="0" applyFill="1" applyBorder="1"/>
    <xf numFmtId="0" fontId="2" fillId="3" borderId="1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5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" fillId="3" borderId="18" xfId="0" applyFont="1" applyFill="1" applyBorder="1"/>
    <xf numFmtId="0" fontId="6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/>
    </xf>
    <xf numFmtId="0" fontId="0" fillId="3" borderId="0" xfId="0" applyFill="1" applyAlignment="1">
      <alignment horizontal="left"/>
    </xf>
    <xf numFmtId="0" fontId="2" fillId="3" borderId="14" xfId="0" applyFont="1" applyFill="1" applyBorder="1"/>
    <xf numFmtId="0" fontId="0" fillId="3" borderId="10" xfId="0" applyFill="1" applyBorder="1" applyAlignment="1">
      <alignment horizontal="left"/>
    </xf>
    <xf numFmtId="0" fontId="0" fillId="4" borderId="0" xfId="0" applyFill="1"/>
    <xf numFmtId="0" fontId="0" fillId="3" borderId="15" xfId="0" applyFill="1" applyBorder="1"/>
    <xf numFmtId="0" fontId="0" fillId="5" borderId="0" xfId="0" applyFill="1"/>
    <xf numFmtId="0" fontId="2" fillId="3" borderId="21" xfId="0" applyFont="1" applyFill="1" applyBorder="1"/>
    <xf numFmtId="0" fontId="7" fillId="0" borderId="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6" xfId="0" applyFont="1" applyFill="1" applyBorder="1"/>
    <xf numFmtId="0" fontId="0" fillId="3" borderId="7" xfId="0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1" fontId="9" fillId="0" borderId="4" xfId="0" applyNumberFormat="1" applyFont="1" applyBorder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" fontId="9" fillId="0" borderId="5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0" fillId="3" borderId="2" xfId="0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1" fontId="9" fillId="0" borderId="29" xfId="0" applyNumberFormat="1" applyFont="1" applyBorder="1" applyAlignment="1">
      <alignment vertical="center" wrapText="1"/>
    </xf>
    <xf numFmtId="0" fontId="5" fillId="3" borderId="31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/>
    </xf>
    <xf numFmtId="0" fontId="2" fillId="3" borderId="34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9" fontId="8" fillId="3" borderId="0" xfId="0" applyNumberFormat="1" applyFont="1" applyFill="1" applyAlignment="1">
      <alignment horizontal="center"/>
    </xf>
    <xf numFmtId="9" fontId="8" fillId="3" borderId="10" xfId="0" applyNumberFormat="1" applyFont="1" applyFill="1" applyBorder="1" applyAlignment="1">
      <alignment horizontal="center"/>
    </xf>
    <xf numFmtId="9" fontId="0" fillId="3" borderId="4" xfId="1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9" fontId="0" fillId="3" borderId="29" xfId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 applyAlignment="1">
      <alignment horizontal="center"/>
    </xf>
    <xf numFmtId="9" fontId="8" fillId="3" borderId="25" xfId="0" applyNumberFormat="1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10" fontId="0" fillId="3" borderId="36" xfId="0" applyNumberForma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9" fontId="0" fillId="3" borderId="0" xfId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9" fontId="0" fillId="5" borderId="1" xfId="1" applyFont="1" applyFill="1" applyBorder="1" applyAlignment="1" applyProtection="1">
      <alignment horizontal="center"/>
      <protection locked="0"/>
    </xf>
    <xf numFmtId="9" fontId="0" fillId="5" borderId="28" xfId="1" applyFont="1" applyFill="1" applyBorder="1" applyAlignment="1" applyProtection="1">
      <alignment horizontal="center"/>
      <protection locked="0"/>
    </xf>
    <xf numFmtId="9" fontId="0" fillId="5" borderId="3" xfId="1" applyFont="1" applyFill="1" applyBorder="1" applyAlignment="1" applyProtection="1">
      <alignment horizontal="center"/>
      <protection locked="0"/>
    </xf>
    <xf numFmtId="9" fontId="0" fillId="5" borderId="4" xfId="1" applyFont="1" applyFill="1" applyBorder="1" applyAlignment="1" applyProtection="1">
      <alignment horizontal="center"/>
      <protection locked="0"/>
    </xf>
    <xf numFmtId="9" fontId="0" fillId="5" borderId="29" xfId="1" applyFont="1" applyFill="1" applyBorder="1" applyAlignment="1" applyProtection="1">
      <alignment horizontal="center"/>
      <protection locked="0"/>
    </xf>
    <xf numFmtId="9" fontId="0" fillId="5" borderId="5" xfId="1" applyFont="1" applyFill="1" applyBorder="1" applyAlignment="1" applyProtection="1">
      <alignment horizontal="center"/>
      <protection locked="0"/>
    </xf>
    <xf numFmtId="9" fontId="0" fillId="5" borderId="24" xfId="1" applyFont="1" applyFill="1" applyBorder="1" applyAlignment="1" applyProtection="1">
      <alignment horizontal="center"/>
      <protection locked="0"/>
    </xf>
    <xf numFmtId="9" fontId="0" fillId="5" borderId="32" xfId="1" applyFont="1" applyFill="1" applyBorder="1" applyAlignment="1" applyProtection="1">
      <alignment horizontal="center"/>
      <protection locked="0"/>
    </xf>
    <xf numFmtId="9" fontId="0" fillId="5" borderId="25" xfId="1" applyFont="1" applyFill="1" applyBorder="1" applyAlignment="1" applyProtection="1">
      <alignment horizontal="center"/>
      <protection locked="0"/>
    </xf>
    <xf numFmtId="9" fontId="6" fillId="5" borderId="0" xfId="1" applyFont="1" applyFill="1" applyBorder="1" applyAlignment="1" applyProtection="1">
      <alignment horizontal="center"/>
      <protection locked="0"/>
    </xf>
    <xf numFmtId="9" fontId="0" fillId="5" borderId="0" xfId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1" fontId="0" fillId="5" borderId="31" xfId="1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37" xfId="0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4" borderId="11" xfId="0" applyFill="1" applyBorder="1" applyAlignment="1" applyProtection="1">
      <alignment horizontal="left" wrapText="1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 applyProtection="1">
      <alignment horizontal="center"/>
      <protection locked="0"/>
    </xf>
    <xf numFmtId="9" fontId="8" fillId="4" borderId="5" xfId="0" applyNumberFormat="1" applyFont="1" applyFill="1" applyBorder="1" applyAlignment="1" applyProtection="1">
      <alignment horizontal="center"/>
      <protection locked="0"/>
    </xf>
    <xf numFmtId="9" fontId="8" fillId="4" borderId="0" xfId="0" applyNumberFormat="1" applyFont="1" applyFill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9" fontId="8" fillId="4" borderId="0" xfId="0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10" fillId="5" borderId="18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1" fontId="0" fillId="5" borderId="38" xfId="1" applyNumberFormat="1" applyFont="1" applyFill="1" applyBorder="1" applyAlignment="1" applyProtection="1">
      <alignment horizontal="center"/>
      <protection locked="0"/>
    </xf>
    <xf numFmtId="1" fontId="0" fillId="5" borderId="39" xfId="1" applyNumberFormat="1" applyFont="1" applyFill="1" applyBorder="1" applyAlignment="1" applyProtection="1">
      <alignment horizontal="center"/>
      <protection locked="0"/>
    </xf>
    <xf numFmtId="1" fontId="0" fillId="5" borderId="40" xfId="1" applyNumberFormat="1" applyFont="1" applyFill="1" applyBorder="1" applyAlignment="1" applyProtection="1">
      <alignment horizontal="center"/>
      <protection locked="0"/>
    </xf>
    <xf numFmtId="1" fontId="0" fillId="5" borderId="41" xfId="1" applyNumberFormat="1" applyFont="1" applyFill="1" applyBorder="1" applyAlignment="1" applyProtection="1">
      <alignment horizontal="center"/>
      <protection locked="0"/>
    </xf>
    <xf numFmtId="1" fontId="0" fillId="5" borderId="42" xfId="1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9" xfId="2" xr:uid="{F57E67C4-D946-4317-8510-F23502F43E80}"/>
    <cellStyle name="Percent" xfId="1" builtinId="5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  <color rgb="FF66FFFF"/>
      <color rgb="FF11C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8CD3-8733-44C7-8B0D-48F4B77B0299}">
  <dimension ref="B1:J82"/>
  <sheetViews>
    <sheetView tabSelected="1" zoomScale="103" zoomScaleNormal="100" zoomScaleSheetLayoutView="100" workbookViewId="0">
      <pane xSplit="4" ySplit="12" topLeftCell="E69" activePane="bottomRight" state="frozen"/>
      <selection pane="topRight" activeCell="E1" sqref="E1"/>
      <selection pane="bottomLeft" activeCell="A10" sqref="A10"/>
      <selection pane="bottomRight" activeCell="E66" sqref="E66"/>
    </sheetView>
  </sheetViews>
  <sheetFormatPr defaultRowHeight="14.5" x14ac:dyDescent="0.35"/>
  <cols>
    <col min="1" max="1" width="2.453125" customWidth="1"/>
    <col min="2" max="2" width="51" customWidth="1"/>
    <col min="3" max="3" width="14.1796875" style="10" customWidth="1"/>
    <col min="4" max="4" width="9.81640625" style="4" customWidth="1"/>
    <col min="5" max="10" width="16.54296875" customWidth="1"/>
    <col min="12" max="12" width="18.453125" bestFit="1" customWidth="1"/>
    <col min="13" max="13" width="12.54296875" bestFit="1" customWidth="1"/>
    <col min="14" max="14" width="7.453125" bestFit="1" customWidth="1"/>
  </cols>
  <sheetData>
    <row r="1" spans="2:10" x14ac:dyDescent="0.35">
      <c r="B1" s="1" t="s">
        <v>0</v>
      </c>
    </row>
    <row r="2" spans="2:10" x14ac:dyDescent="0.35">
      <c r="B2" s="1"/>
    </row>
    <row r="3" spans="2:10" x14ac:dyDescent="0.35">
      <c r="B3" s="132" t="s">
        <v>1</v>
      </c>
    </row>
    <row r="4" spans="2:10" x14ac:dyDescent="0.35">
      <c r="B4" s="133"/>
      <c r="E4" s="1" t="s">
        <v>46</v>
      </c>
    </row>
    <row r="5" spans="2:10" x14ac:dyDescent="0.35">
      <c r="B5" s="132" t="s">
        <v>43</v>
      </c>
      <c r="E5" s="146" t="s">
        <v>51</v>
      </c>
      <c r="F5" s="11"/>
      <c r="G5" s="5"/>
      <c r="H5" s="6"/>
      <c r="I5" s="6"/>
      <c r="J5" s="7"/>
    </row>
    <row r="6" spans="2:10" x14ac:dyDescent="0.35">
      <c r="B6" s="133"/>
      <c r="E6" s="144" t="s">
        <v>50</v>
      </c>
      <c r="F6" s="14"/>
      <c r="G6" s="15"/>
      <c r="H6" s="41"/>
      <c r="I6" s="41"/>
      <c r="J6" s="16"/>
    </row>
    <row r="7" spans="2:10" x14ac:dyDescent="0.35">
      <c r="E7" s="143" t="s">
        <v>53</v>
      </c>
      <c r="F7" s="17"/>
      <c r="G7" s="18"/>
      <c r="H7" s="43"/>
      <c r="I7" s="43"/>
      <c r="J7" s="19"/>
    </row>
    <row r="8" spans="2:10" x14ac:dyDescent="0.35">
      <c r="B8" s="132" t="s">
        <v>48</v>
      </c>
      <c r="E8" s="145" t="s">
        <v>52</v>
      </c>
      <c r="F8" s="20"/>
      <c r="G8" s="21"/>
      <c r="H8" s="42"/>
      <c r="I8" s="42"/>
      <c r="J8" s="22"/>
    </row>
    <row r="9" spans="2:10" x14ac:dyDescent="0.35">
      <c r="B9" s="130" t="s">
        <v>47</v>
      </c>
    </row>
    <row r="10" spans="2:10" ht="15" thickBot="1" x14ac:dyDescent="0.4">
      <c r="B10" s="131" t="s">
        <v>49</v>
      </c>
    </row>
    <row r="11" spans="2:10" ht="15" thickBot="1" x14ac:dyDescent="0.4">
      <c r="E11" s="50" t="s">
        <v>2</v>
      </c>
      <c r="F11" s="79" t="s">
        <v>3</v>
      </c>
      <c r="G11" s="79" t="s">
        <v>4</v>
      </c>
      <c r="H11" s="79" t="s">
        <v>5</v>
      </c>
      <c r="I11" s="79" t="s">
        <v>6</v>
      </c>
      <c r="J11" s="51" t="s">
        <v>7</v>
      </c>
    </row>
    <row r="12" spans="2:10" ht="29.15" customHeight="1" thickBot="1" x14ac:dyDescent="0.4">
      <c r="B12" s="67" t="s">
        <v>8</v>
      </c>
      <c r="C12" s="76" t="s">
        <v>9</v>
      </c>
      <c r="D12" s="77" t="s">
        <v>45</v>
      </c>
      <c r="E12" s="127" t="s">
        <v>10</v>
      </c>
      <c r="F12" s="128" t="s">
        <v>10</v>
      </c>
      <c r="G12" s="128" t="s">
        <v>10</v>
      </c>
      <c r="H12" s="128" t="s">
        <v>10</v>
      </c>
      <c r="I12" s="128" t="s">
        <v>10</v>
      </c>
      <c r="J12" s="129" t="s">
        <v>10</v>
      </c>
    </row>
    <row r="13" spans="2:10" x14ac:dyDescent="0.35">
      <c r="B13" s="67" t="s">
        <v>26</v>
      </c>
      <c r="C13" s="68" t="s">
        <v>11</v>
      </c>
      <c r="D13" s="78" t="s">
        <v>44</v>
      </c>
      <c r="E13" s="112"/>
      <c r="F13" s="113"/>
      <c r="G13" s="113"/>
      <c r="H13" s="113"/>
      <c r="I13" s="113"/>
      <c r="J13" s="114"/>
    </row>
    <row r="14" spans="2:10" ht="15" thickBot="1" x14ac:dyDescent="0.4">
      <c r="B14" s="3"/>
      <c r="C14" s="63" t="s">
        <v>12</v>
      </c>
      <c r="D14" s="134">
        <v>10</v>
      </c>
      <c r="E14" s="61">
        <f>E13*D14</f>
        <v>0</v>
      </c>
      <c r="F14" s="80">
        <f>F13*D14</f>
        <v>0</v>
      </c>
      <c r="G14" s="80">
        <f>G13*D14</f>
        <v>0</v>
      </c>
      <c r="H14" s="80">
        <f>H13*D14</f>
        <v>0</v>
      </c>
      <c r="I14" s="80">
        <f>I13*D14</f>
        <v>0</v>
      </c>
      <c r="J14" s="62">
        <f>J13*D14</f>
        <v>0</v>
      </c>
    </row>
    <row r="15" spans="2:10" ht="14.5" customHeight="1" thickBot="1" x14ac:dyDescent="0.4">
      <c r="B15" s="64"/>
      <c r="C15" s="65"/>
      <c r="D15" s="65"/>
      <c r="E15" s="64"/>
      <c r="F15" s="81"/>
      <c r="G15" s="81"/>
      <c r="H15" s="81"/>
      <c r="I15" s="81"/>
      <c r="J15" s="66"/>
    </row>
    <row r="16" spans="2:10" x14ac:dyDescent="0.35">
      <c r="B16" s="44" t="s">
        <v>27</v>
      </c>
      <c r="C16" s="69" t="s">
        <v>12</v>
      </c>
      <c r="D16" s="70">
        <f>D18+D20+D22</f>
        <v>40</v>
      </c>
      <c r="E16" s="71">
        <f t="shared" ref="E16:J16" si="0">E18+E20+E22</f>
        <v>0</v>
      </c>
      <c r="F16" s="82">
        <f t="shared" si="0"/>
        <v>0</v>
      </c>
      <c r="G16" s="82">
        <f t="shared" si="0"/>
        <v>0</v>
      </c>
      <c r="H16" s="82">
        <f t="shared" si="0"/>
        <v>0</v>
      </c>
      <c r="I16" s="82">
        <f t="shared" si="0"/>
        <v>0</v>
      </c>
      <c r="J16" s="72">
        <f t="shared" si="0"/>
        <v>0</v>
      </c>
    </row>
    <row r="17" spans="2:10" x14ac:dyDescent="0.35">
      <c r="B17" s="45" t="s">
        <v>28</v>
      </c>
      <c r="C17" s="38" t="s">
        <v>11</v>
      </c>
      <c r="D17" s="27" t="s">
        <v>44</v>
      </c>
      <c r="E17" s="115"/>
      <c r="F17" s="116"/>
      <c r="G17" s="116"/>
      <c r="H17" s="116"/>
      <c r="I17" s="116"/>
      <c r="J17" s="117"/>
    </row>
    <row r="18" spans="2:10" x14ac:dyDescent="0.35">
      <c r="B18" s="45"/>
      <c r="C18" s="38" t="s">
        <v>13</v>
      </c>
      <c r="D18" s="135">
        <v>20</v>
      </c>
      <c r="E18" s="52">
        <f>E17*D18</f>
        <v>0</v>
      </c>
      <c r="F18" s="83">
        <f>F17*D18</f>
        <v>0</v>
      </c>
      <c r="G18" s="83">
        <f>G17*D18</f>
        <v>0</v>
      </c>
      <c r="H18" s="83">
        <f>H17*D18</f>
        <v>0</v>
      </c>
      <c r="I18" s="83">
        <f>I17*D18</f>
        <v>0</v>
      </c>
      <c r="J18" s="53">
        <f>J17*D18</f>
        <v>0</v>
      </c>
    </row>
    <row r="19" spans="2:10" x14ac:dyDescent="0.35">
      <c r="B19" s="46" t="s">
        <v>29</v>
      </c>
      <c r="C19" s="40" t="s">
        <v>11</v>
      </c>
      <c r="D19" s="26" t="s">
        <v>44</v>
      </c>
      <c r="E19" s="118"/>
      <c r="F19" s="119"/>
      <c r="G19" s="119"/>
      <c r="H19" s="119"/>
      <c r="I19" s="119"/>
      <c r="J19" s="120"/>
    </row>
    <row r="20" spans="2:10" x14ac:dyDescent="0.35">
      <c r="B20" s="47"/>
      <c r="C20" s="20" t="s">
        <v>13</v>
      </c>
      <c r="D20" s="136">
        <v>10</v>
      </c>
      <c r="E20" s="54">
        <f>E19*D20</f>
        <v>0</v>
      </c>
      <c r="F20" s="84">
        <f>F19*D20</f>
        <v>0</v>
      </c>
      <c r="G20" s="84">
        <f>G19*D20</f>
        <v>0</v>
      </c>
      <c r="H20" s="84">
        <f>H19*D20</f>
        <v>0</v>
      </c>
      <c r="I20" s="84">
        <f>I19*D20</f>
        <v>0</v>
      </c>
      <c r="J20" s="55">
        <f>J19*D20</f>
        <v>0</v>
      </c>
    </row>
    <row r="21" spans="2:10" x14ac:dyDescent="0.35">
      <c r="B21" s="46" t="s">
        <v>30</v>
      </c>
      <c r="C21" s="40" t="s">
        <v>11</v>
      </c>
      <c r="D21" s="26" t="s">
        <v>44</v>
      </c>
      <c r="E21" s="118"/>
      <c r="F21" s="119"/>
      <c r="G21" s="119"/>
      <c r="H21" s="119"/>
      <c r="I21" s="119"/>
      <c r="J21" s="120"/>
    </row>
    <row r="22" spans="2:10" ht="15" thickBot="1" x14ac:dyDescent="0.4">
      <c r="B22" s="3"/>
      <c r="C22" s="59" t="s">
        <v>13</v>
      </c>
      <c r="D22" s="134">
        <v>10</v>
      </c>
      <c r="E22" s="74">
        <f>E21*D22</f>
        <v>0</v>
      </c>
      <c r="F22" s="85">
        <f>F21*D22</f>
        <v>0</v>
      </c>
      <c r="G22" s="85">
        <f>G21*D22</f>
        <v>0</v>
      </c>
      <c r="H22" s="85">
        <f>H21*D22</f>
        <v>0</v>
      </c>
      <c r="I22" s="85">
        <f>I21*D22</f>
        <v>0</v>
      </c>
      <c r="J22" s="75">
        <f>J21*D22</f>
        <v>0</v>
      </c>
    </row>
    <row r="23" spans="2:10" ht="14.5" customHeight="1" thickBot="1" x14ac:dyDescent="0.4">
      <c r="B23" s="64"/>
      <c r="C23" s="65"/>
      <c r="D23" s="65"/>
      <c r="E23" s="64"/>
      <c r="F23" s="81"/>
      <c r="G23" s="81"/>
      <c r="H23" s="81"/>
      <c r="I23" s="81"/>
      <c r="J23" s="66"/>
    </row>
    <row r="24" spans="2:10" x14ac:dyDescent="0.35">
      <c r="B24" s="44" t="s">
        <v>31</v>
      </c>
      <c r="C24" s="69" t="s">
        <v>12</v>
      </c>
      <c r="D24" s="72">
        <f t="shared" ref="D24:J24" si="1">D25+D35+D45+D55</f>
        <v>40</v>
      </c>
      <c r="E24" s="70">
        <f t="shared" si="1"/>
        <v>0</v>
      </c>
      <c r="F24" s="82">
        <f t="shared" si="1"/>
        <v>0</v>
      </c>
      <c r="G24" s="82">
        <f t="shared" si="1"/>
        <v>0</v>
      </c>
      <c r="H24" s="82">
        <f t="shared" si="1"/>
        <v>0</v>
      </c>
      <c r="I24" s="82">
        <f t="shared" si="1"/>
        <v>0</v>
      </c>
      <c r="J24" s="72">
        <f t="shared" si="1"/>
        <v>0</v>
      </c>
    </row>
    <row r="25" spans="2:10" x14ac:dyDescent="0.35">
      <c r="B25" s="48" t="s">
        <v>32</v>
      </c>
      <c r="C25" s="40" t="s">
        <v>13</v>
      </c>
      <c r="D25" s="137">
        <v>15</v>
      </c>
      <c r="E25" s="105">
        <f t="shared" ref="E25:J25" si="2">E28+E31+E34</f>
        <v>0</v>
      </c>
      <c r="F25" s="86">
        <f t="shared" si="2"/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57">
        <f t="shared" si="2"/>
        <v>0</v>
      </c>
    </row>
    <row r="26" spans="2:10" x14ac:dyDescent="0.35">
      <c r="B26" s="46" t="s">
        <v>33</v>
      </c>
      <c r="C26" s="94" t="s">
        <v>11</v>
      </c>
      <c r="D26" s="104" t="s">
        <v>44</v>
      </c>
      <c r="E26" s="121"/>
      <c r="F26" s="116"/>
      <c r="G26" s="116"/>
      <c r="H26" s="116"/>
      <c r="I26" s="116"/>
      <c r="J26" s="117"/>
    </row>
    <row r="27" spans="2:10" x14ac:dyDescent="0.35">
      <c r="B27" s="45"/>
      <c r="C27" s="98" t="s">
        <v>23</v>
      </c>
      <c r="D27" s="138">
        <v>0.2</v>
      </c>
      <c r="E27" s="106"/>
      <c r="F27" s="96"/>
      <c r="G27" s="96"/>
      <c r="H27" s="96"/>
      <c r="I27" s="96"/>
      <c r="J27" s="97"/>
    </row>
    <row r="28" spans="2:10" x14ac:dyDescent="0.35">
      <c r="B28" s="47"/>
      <c r="C28" s="20" t="s">
        <v>13</v>
      </c>
      <c r="D28" s="109">
        <f>(D25*D27)</f>
        <v>3</v>
      </c>
      <c r="E28" s="107">
        <f>(E26*D28)</f>
        <v>0</v>
      </c>
      <c r="F28" s="83">
        <f>(F26*D28)</f>
        <v>0</v>
      </c>
      <c r="G28" s="83">
        <f>(G26*D28)</f>
        <v>0</v>
      </c>
      <c r="H28" s="83">
        <f>(H26*D28)</f>
        <v>0</v>
      </c>
      <c r="I28" s="83">
        <f>(I26*D28)</f>
        <v>0</v>
      </c>
      <c r="J28" s="53">
        <f>(J26*D28)</f>
        <v>0</v>
      </c>
    </row>
    <row r="29" spans="2:10" x14ac:dyDescent="0.35">
      <c r="B29" s="46" t="s">
        <v>34</v>
      </c>
      <c r="C29" s="40" t="s">
        <v>11</v>
      </c>
      <c r="D29" s="104" t="s">
        <v>44</v>
      </c>
      <c r="E29" s="122"/>
      <c r="F29" s="116"/>
      <c r="G29" s="116"/>
      <c r="H29" s="116"/>
      <c r="I29" s="116"/>
      <c r="J29" s="117"/>
    </row>
    <row r="30" spans="2:10" x14ac:dyDescent="0.35">
      <c r="B30" s="45"/>
      <c r="C30" s="98" t="s">
        <v>23</v>
      </c>
      <c r="D30" s="138">
        <v>0.7</v>
      </c>
      <c r="E30" s="108"/>
      <c r="F30" s="96"/>
      <c r="G30" s="96"/>
      <c r="H30" s="96"/>
      <c r="I30" s="96"/>
      <c r="J30" s="97"/>
    </row>
    <row r="31" spans="2:10" x14ac:dyDescent="0.35">
      <c r="B31" s="47"/>
      <c r="C31" s="20" t="s">
        <v>13</v>
      </c>
      <c r="D31" s="109">
        <f>D25*D30</f>
        <v>10.5</v>
      </c>
      <c r="E31" s="101">
        <f>(E29*D31)</f>
        <v>0</v>
      </c>
      <c r="F31" s="83">
        <f>(F29*D31)</f>
        <v>0</v>
      </c>
      <c r="G31" s="83">
        <f>(G29*D31)</f>
        <v>0</v>
      </c>
      <c r="H31" s="83">
        <f>(H29*D31)</f>
        <v>0</v>
      </c>
      <c r="I31" s="83">
        <f>(I29*D31)</f>
        <v>0</v>
      </c>
      <c r="J31" s="53">
        <f>(J29*D31)</f>
        <v>0</v>
      </c>
    </row>
    <row r="32" spans="2:10" x14ac:dyDescent="0.35">
      <c r="B32" s="45" t="s">
        <v>35</v>
      </c>
      <c r="C32" s="38" t="s">
        <v>11</v>
      </c>
      <c r="D32" s="91" t="s">
        <v>44</v>
      </c>
      <c r="E32" s="115"/>
      <c r="F32" s="116"/>
      <c r="G32" s="116"/>
      <c r="H32" s="116"/>
      <c r="I32" s="116"/>
      <c r="J32" s="117"/>
    </row>
    <row r="33" spans="2:10" x14ac:dyDescent="0.35">
      <c r="B33" s="45"/>
      <c r="C33" s="98" t="s">
        <v>23</v>
      </c>
      <c r="D33" s="139">
        <v>0.1</v>
      </c>
      <c r="E33" s="93"/>
      <c r="F33" s="96"/>
      <c r="G33" s="96"/>
      <c r="H33" s="96"/>
      <c r="I33" s="96"/>
      <c r="J33" s="97"/>
    </row>
    <row r="34" spans="2:10" x14ac:dyDescent="0.35">
      <c r="B34" s="49"/>
      <c r="C34" s="20" t="s">
        <v>13</v>
      </c>
      <c r="D34" s="25">
        <f>D25*D33</f>
        <v>1.5</v>
      </c>
      <c r="E34" s="52">
        <f>(E32*D34)</f>
        <v>0</v>
      </c>
      <c r="F34" s="83">
        <f>(F32*D34)</f>
        <v>0</v>
      </c>
      <c r="G34" s="83">
        <f>(G32*D34)</f>
        <v>0</v>
      </c>
      <c r="H34" s="83">
        <f>(H32*D34)</f>
        <v>0</v>
      </c>
      <c r="I34" s="83">
        <f>(I32*D34)</f>
        <v>0</v>
      </c>
      <c r="J34" s="53">
        <f>(J32*D34)</f>
        <v>0</v>
      </c>
    </row>
    <row r="35" spans="2:10" x14ac:dyDescent="0.35">
      <c r="B35" s="48" t="s">
        <v>36</v>
      </c>
      <c r="C35" s="40" t="s">
        <v>13</v>
      </c>
      <c r="D35" s="140">
        <v>15</v>
      </c>
      <c r="E35" s="56">
        <f t="shared" ref="E35:J35" si="3">E38+E41+E44</f>
        <v>0</v>
      </c>
      <c r="F35" s="86">
        <f t="shared" si="3"/>
        <v>0</v>
      </c>
      <c r="G35" s="86">
        <f t="shared" si="3"/>
        <v>0</v>
      </c>
      <c r="H35" s="86">
        <f t="shared" si="3"/>
        <v>0</v>
      </c>
      <c r="I35" s="86">
        <f t="shared" si="3"/>
        <v>0</v>
      </c>
      <c r="J35" s="57">
        <f t="shared" si="3"/>
        <v>0</v>
      </c>
    </row>
    <row r="36" spans="2:10" x14ac:dyDescent="0.35">
      <c r="B36" s="46" t="s">
        <v>33</v>
      </c>
      <c r="C36" s="40" t="s">
        <v>11</v>
      </c>
      <c r="D36" s="92" t="s">
        <v>44</v>
      </c>
      <c r="E36" s="115"/>
      <c r="F36" s="116"/>
      <c r="G36" s="116"/>
      <c r="H36" s="116"/>
      <c r="I36" s="116"/>
      <c r="J36" s="117"/>
    </row>
    <row r="37" spans="2:10" x14ac:dyDescent="0.35">
      <c r="B37" s="45"/>
      <c r="C37" s="98" t="s">
        <v>23</v>
      </c>
      <c r="D37" s="139">
        <v>0.2</v>
      </c>
      <c r="E37" s="93"/>
      <c r="F37" s="96"/>
      <c r="G37" s="96"/>
      <c r="H37" s="96"/>
      <c r="I37" s="96"/>
      <c r="J37" s="97"/>
    </row>
    <row r="38" spans="2:10" x14ac:dyDescent="0.35">
      <c r="B38" s="47"/>
      <c r="C38" s="20" t="s">
        <v>13</v>
      </c>
      <c r="D38" s="25">
        <f>(D35*D37)</f>
        <v>3</v>
      </c>
      <c r="E38" s="52">
        <f>(E36*D38)</f>
        <v>0</v>
      </c>
      <c r="F38" s="83">
        <f>(F36*D38)</f>
        <v>0</v>
      </c>
      <c r="G38" s="83">
        <f>(G36*D38)</f>
        <v>0</v>
      </c>
      <c r="H38" s="83">
        <f>(H36*D38)</f>
        <v>0</v>
      </c>
      <c r="I38" s="83">
        <f>(I36*D38)</f>
        <v>0</v>
      </c>
      <c r="J38" s="53">
        <f>(J36*D38)</f>
        <v>0</v>
      </c>
    </row>
    <row r="39" spans="2:10" x14ac:dyDescent="0.35">
      <c r="B39" s="46" t="s">
        <v>34</v>
      </c>
      <c r="C39" s="40" t="s">
        <v>11</v>
      </c>
      <c r="D39" s="92" t="s">
        <v>44</v>
      </c>
      <c r="E39" s="115"/>
      <c r="F39" s="116"/>
      <c r="G39" s="116"/>
      <c r="H39" s="116"/>
      <c r="I39" s="116"/>
      <c r="J39" s="117"/>
    </row>
    <row r="40" spans="2:10" x14ac:dyDescent="0.35">
      <c r="B40" s="45"/>
      <c r="C40" s="99" t="s">
        <v>23</v>
      </c>
      <c r="D40" s="141">
        <v>0.7</v>
      </c>
      <c r="E40" s="93"/>
      <c r="F40" s="96"/>
      <c r="G40" s="96"/>
      <c r="H40" s="96"/>
      <c r="I40" s="96"/>
      <c r="J40" s="97"/>
    </row>
    <row r="41" spans="2:10" x14ac:dyDescent="0.35">
      <c r="B41" s="47"/>
      <c r="C41" s="20" t="s">
        <v>13</v>
      </c>
      <c r="D41" s="25">
        <f>D35*D40</f>
        <v>10.5</v>
      </c>
      <c r="E41" s="52">
        <f>(E39*D41)</f>
        <v>0</v>
      </c>
      <c r="F41" s="83">
        <f>(F39*D41)</f>
        <v>0</v>
      </c>
      <c r="G41" s="83">
        <f>(G39*D41)</f>
        <v>0</v>
      </c>
      <c r="H41" s="83">
        <f>(H39*D41)</f>
        <v>0</v>
      </c>
      <c r="I41" s="83">
        <f>(I39*D41)</f>
        <v>0</v>
      </c>
      <c r="J41" s="53">
        <f>(J39*D41)</f>
        <v>0</v>
      </c>
    </row>
    <row r="42" spans="2:10" x14ac:dyDescent="0.35">
      <c r="B42" s="45" t="s">
        <v>35</v>
      </c>
      <c r="C42" s="38" t="s">
        <v>11</v>
      </c>
      <c r="D42" s="91" t="s">
        <v>44</v>
      </c>
      <c r="E42" s="115"/>
      <c r="F42" s="116"/>
      <c r="G42" s="116"/>
      <c r="H42" s="116"/>
      <c r="I42" s="116"/>
      <c r="J42" s="117"/>
    </row>
    <row r="43" spans="2:10" x14ac:dyDescent="0.35">
      <c r="B43" s="45"/>
      <c r="C43" s="98" t="s">
        <v>23</v>
      </c>
      <c r="D43" s="139">
        <v>0.1</v>
      </c>
      <c r="E43" s="93"/>
      <c r="F43" s="96"/>
      <c r="G43" s="96"/>
      <c r="H43" s="96"/>
      <c r="I43" s="96"/>
      <c r="J43" s="97"/>
    </row>
    <row r="44" spans="2:10" x14ac:dyDescent="0.35">
      <c r="B44" s="49"/>
      <c r="C44" s="20" t="s">
        <v>13</v>
      </c>
      <c r="D44" s="25">
        <f>D35*D43</f>
        <v>1.5</v>
      </c>
      <c r="E44" s="52">
        <f>(E42*D44)</f>
        <v>0</v>
      </c>
      <c r="F44" s="83">
        <f>(F42*D44)</f>
        <v>0</v>
      </c>
      <c r="G44" s="83">
        <f>(G42*D44)</f>
        <v>0</v>
      </c>
      <c r="H44" s="83">
        <f>(H42*D44)</f>
        <v>0</v>
      </c>
      <c r="I44" s="83">
        <f>(I42*D44)</f>
        <v>0</v>
      </c>
      <c r="J44" s="53">
        <f>(J42*D44)</f>
        <v>0</v>
      </c>
    </row>
    <row r="45" spans="2:10" x14ac:dyDescent="0.35">
      <c r="B45" s="48" t="s">
        <v>37</v>
      </c>
      <c r="C45" s="40" t="s">
        <v>13</v>
      </c>
      <c r="D45" s="140">
        <v>5</v>
      </c>
      <c r="E45" s="56">
        <f t="shared" ref="E45:J45" si="4">E48+E51+E54</f>
        <v>0</v>
      </c>
      <c r="F45" s="86">
        <f t="shared" si="4"/>
        <v>0</v>
      </c>
      <c r="G45" s="86">
        <f t="shared" si="4"/>
        <v>0</v>
      </c>
      <c r="H45" s="86">
        <f t="shared" si="4"/>
        <v>0</v>
      </c>
      <c r="I45" s="86">
        <f t="shared" si="4"/>
        <v>0</v>
      </c>
      <c r="J45" s="57">
        <f t="shared" si="4"/>
        <v>0</v>
      </c>
    </row>
    <row r="46" spans="2:10" x14ac:dyDescent="0.35">
      <c r="B46" s="46" t="s">
        <v>33</v>
      </c>
      <c r="C46" s="40" t="s">
        <v>11</v>
      </c>
      <c r="D46" s="92" t="s">
        <v>44</v>
      </c>
      <c r="E46" s="115"/>
      <c r="F46" s="116"/>
      <c r="G46" s="116"/>
      <c r="H46" s="116"/>
      <c r="I46" s="116"/>
      <c r="J46" s="117"/>
    </row>
    <row r="47" spans="2:10" x14ac:dyDescent="0.35">
      <c r="B47" s="45"/>
      <c r="C47" s="98" t="s">
        <v>23</v>
      </c>
      <c r="D47" s="141">
        <v>0.2</v>
      </c>
      <c r="E47" s="93"/>
      <c r="F47" s="96"/>
      <c r="G47" s="96"/>
      <c r="H47" s="96"/>
      <c r="I47" s="96"/>
      <c r="J47" s="97"/>
    </row>
    <row r="48" spans="2:10" x14ac:dyDescent="0.35">
      <c r="B48" s="47"/>
      <c r="C48" s="20" t="s">
        <v>13</v>
      </c>
      <c r="D48" s="25">
        <f>(D45*D47)</f>
        <v>1</v>
      </c>
      <c r="E48" s="52">
        <f>(E46*D48)</f>
        <v>0</v>
      </c>
      <c r="F48" s="83">
        <f>(F46*D48)</f>
        <v>0</v>
      </c>
      <c r="G48" s="83">
        <f>(G46*D48)</f>
        <v>0</v>
      </c>
      <c r="H48" s="83">
        <f>(H46*D48)</f>
        <v>0</v>
      </c>
      <c r="I48" s="83">
        <f>(I46*D48)</f>
        <v>0</v>
      </c>
      <c r="J48" s="53">
        <f>(J46*D48)</f>
        <v>0</v>
      </c>
    </row>
    <row r="49" spans="2:10" x14ac:dyDescent="0.35">
      <c r="B49" s="46" t="s">
        <v>34</v>
      </c>
      <c r="C49" s="40" t="s">
        <v>11</v>
      </c>
      <c r="D49" s="92" t="s">
        <v>44</v>
      </c>
      <c r="E49" s="115"/>
      <c r="F49" s="116"/>
      <c r="G49" s="116"/>
      <c r="H49" s="116"/>
      <c r="I49" s="116"/>
      <c r="J49" s="117"/>
    </row>
    <row r="50" spans="2:10" x14ac:dyDescent="0.35">
      <c r="B50" s="45"/>
      <c r="C50" s="98" t="s">
        <v>23</v>
      </c>
      <c r="D50" s="141">
        <v>0.7</v>
      </c>
      <c r="E50" s="93"/>
      <c r="F50" s="96"/>
      <c r="G50" s="96"/>
      <c r="H50" s="96"/>
      <c r="I50" s="96"/>
      <c r="J50" s="97"/>
    </row>
    <row r="51" spans="2:10" x14ac:dyDescent="0.35">
      <c r="B51" s="47"/>
      <c r="C51" s="20" t="s">
        <v>13</v>
      </c>
      <c r="D51" s="25">
        <f>D45*D50</f>
        <v>3.5</v>
      </c>
      <c r="E51" s="52">
        <f>(E49*D51)</f>
        <v>0</v>
      </c>
      <c r="F51" s="83">
        <f>(F49*D51)</f>
        <v>0</v>
      </c>
      <c r="G51" s="83">
        <f>(G49*D51)</f>
        <v>0</v>
      </c>
      <c r="H51" s="83">
        <f>(H49*D51)</f>
        <v>0</v>
      </c>
      <c r="I51" s="83">
        <f>(I49*D51)</f>
        <v>0</v>
      </c>
      <c r="J51" s="53">
        <f>(J49*D51)</f>
        <v>0</v>
      </c>
    </row>
    <row r="52" spans="2:10" x14ac:dyDescent="0.35">
      <c r="B52" s="45" t="s">
        <v>35</v>
      </c>
      <c r="C52" s="38" t="s">
        <v>11</v>
      </c>
      <c r="D52" s="91" t="s">
        <v>44</v>
      </c>
      <c r="E52" s="115"/>
      <c r="F52" s="116"/>
      <c r="G52" s="116"/>
      <c r="H52" s="116"/>
      <c r="I52" s="116"/>
      <c r="J52" s="117"/>
    </row>
    <row r="53" spans="2:10" x14ac:dyDescent="0.35">
      <c r="B53" s="45"/>
      <c r="C53" s="98" t="s">
        <v>23</v>
      </c>
      <c r="D53" s="139">
        <v>0.1</v>
      </c>
      <c r="E53" s="93"/>
      <c r="F53" s="96"/>
      <c r="G53" s="96"/>
      <c r="H53" s="96"/>
      <c r="I53" s="96"/>
      <c r="J53" s="97"/>
    </row>
    <row r="54" spans="2:10" x14ac:dyDescent="0.35">
      <c r="B54" s="49"/>
      <c r="C54" s="20" t="s">
        <v>13</v>
      </c>
      <c r="D54" s="25">
        <f>D45*D53</f>
        <v>0.5</v>
      </c>
      <c r="E54" s="52">
        <f>(E52*D54)</f>
        <v>0</v>
      </c>
      <c r="F54" s="83">
        <f>(F52*D54)</f>
        <v>0</v>
      </c>
      <c r="G54" s="83">
        <f>(G52*D54)</f>
        <v>0</v>
      </c>
      <c r="H54" s="83">
        <f>(H52*D54)</f>
        <v>0</v>
      </c>
      <c r="I54" s="83">
        <f>(I52*D54)</f>
        <v>0</v>
      </c>
      <c r="J54" s="53">
        <f>(J52*D54)</f>
        <v>0</v>
      </c>
    </row>
    <row r="55" spans="2:10" x14ac:dyDescent="0.35">
      <c r="B55" s="48" t="s">
        <v>38</v>
      </c>
      <c r="C55" s="40" t="s">
        <v>13</v>
      </c>
      <c r="D55" s="140">
        <v>5</v>
      </c>
      <c r="E55" s="56">
        <f t="shared" ref="E55:J55" si="5">E58+E61+E64</f>
        <v>0</v>
      </c>
      <c r="F55" s="86">
        <f t="shared" si="5"/>
        <v>0</v>
      </c>
      <c r="G55" s="86">
        <f t="shared" si="5"/>
        <v>0</v>
      </c>
      <c r="H55" s="86">
        <f t="shared" si="5"/>
        <v>0</v>
      </c>
      <c r="I55" s="86">
        <f t="shared" si="5"/>
        <v>0</v>
      </c>
      <c r="J55" s="57">
        <f t="shared" si="5"/>
        <v>0</v>
      </c>
    </row>
    <row r="56" spans="2:10" x14ac:dyDescent="0.35">
      <c r="B56" s="46" t="s">
        <v>33</v>
      </c>
      <c r="C56" s="40" t="s">
        <v>11</v>
      </c>
      <c r="D56" s="92" t="s">
        <v>44</v>
      </c>
      <c r="E56" s="115"/>
      <c r="F56" s="116"/>
      <c r="G56" s="116"/>
      <c r="H56" s="116"/>
      <c r="I56" s="116"/>
      <c r="J56" s="117"/>
    </row>
    <row r="57" spans="2:10" x14ac:dyDescent="0.35">
      <c r="B57" s="45"/>
      <c r="C57" s="98" t="s">
        <v>23</v>
      </c>
      <c r="D57" s="141">
        <v>0.2</v>
      </c>
      <c r="E57" s="93"/>
      <c r="F57" s="96"/>
      <c r="G57" s="96"/>
      <c r="H57" s="96"/>
      <c r="I57" s="96"/>
      <c r="J57" s="97"/>
    </row>
    <row r="58" spans="2:10" x14ac:dyDescent="0.35">
      <c r="B58" s="47"/>
      <c r="C58" s="20" t="s">
        <v>13</v>
      </c>
      <c r="D58" s="25">
        <f>(D55*D57)</f>
        <v>1</v>
      </c>
      <c r="E58" s="52">
        <f>(E56*D58)</f>
        <v>0</v>
      </c>
      <c r="F58" s="83">
        <f>(F56*D58)</f>
        <v>0</v>
      </c>
      <c r="G58" s="83">
        <f>(G56*D58)</f>
        <v>0</v>
      </c>
      <c r="H58" s="83">
        <f>(H56*D58)</f>
        <v>0</v>
      </c>
      <c r="I58" s="83">
        <f>(I56*D58)</f>
        <v>0</v>
      </c>
      <c r="J58" s="53">
        <f>(J56*D58)</f>
        <v>0</v>
      </c>
    </row>
    <row r="59" spans="2:10" x14ac:dyDescent="0.35">
      <c r="B59" s="46" t="s">
        <v>34</v>
      </c>
      <c r="C59" s="40" t="s">
        <v>11</v>
      </c>
      <c r="D59" s="92" t="s">
        <v>44</v>
      </c>
      <c r="E59" s="115"/>
      <c r="F59" s="116"/>
      <c r="G59" s="116"/>
      <c r="H59" s="116"/>
      <c r="I59" s="116"/>
      <c r="J59" s="117"/>
    </row>
    <row r="60" spans="2:10" x14ac:dyDescent="0.35">
      <c r="B60" s="45"/>
      <c r="C60" s="98" t="s">
        <v>23</v>
      </c>
      <c r="D60" s="141">
        <v>0.7</v>
      </c>
      <c r="E60" s="93"/>
      <c r="F60" s="96"/>
      <c r="G60" s="96"/>
      <c r="H60" s="96"/>
      <c r="I60" s="96"/>
      <c r="J60" s="97"/>
    </row>
    <row r="61" spans="2:10" x14ac:dyDescent="0.35">
      <c r="B61" s="47"/>
      <c r="C61" s="20" t="s">
        <v>13</v>
      </c>
      <c r="D61" s="25">
        <f>D55*D60</f>
        <v>3.5</v>
      </c>
      <c r="E61" s="52">
        <f>(E59*D61)</f>
        <v>0</v>
      </c>
      <c r="F61" s="83">
        <f>(F59*D61)</f>
        <v>0</v>
      </c>
      <c r="G61" s="83">
        <f>(G59*D61)</f>
        <v>0</v>
      </c>
      <c r="H61" s="83">
        <f>(H59*D61)</f>
        <v>0</v>
      </c>
      <c r="I61" s="83">
        <f>(I59*D61)</f>
        <v>0</v>
      </c>
      <c r="J61" s="53">
        <f>(J59*D61)</f>
        <v>0</v>
      </c>
    </row>
    <row r="62" spans="2:10" x14ac:dyDescent="0.35">
      <c r="B62" s="45" t="s">
        <v>35</v>
      </c>
      <c r="C62" s="38" t="s">
        <v>11</v>
      </c>
      <c r="D62" s="91" t="s">
        <v>44</v>
      </c>
      <c r="E62" s="115"/>
      <c r="F62" s="116"/>
      <c r="G62" s="116"/>
      <c r="H62" s="116"/>
      <c r="I62" s="116"/>
      <c r="J62" s="117"/>
    </row>
    <row r="63" spans="2:10" x14ac:dyDescent="0.35">
      <c r="B63" s="45"/>
      <c r="C63" s="98" t="s">
        <v>23</v>
      </c>
      <c r="D63" s="139">
        <v>0.1</v>
      </c>
      <c r="E63" s="93"/>
      <c r="F63" s="96"/>
      <c r="G63" s="96"/>
      <c r="H63" s="96"/>
      <c r="I63" s="96"/>
      <c r="J63" s="97"/>
    </row>
    <row r="64" spans="2:10" ht="15" thickBot="1" x14ac:dyDescent="0.4">
      <c r="B64" s="73"/>
      <c r="C64" s="59" t="s">
        <v>13</v>
      </c>
      <c r="D64" s="87">
        <f>D55*D63</f>
        <v>0.5</v>
      </c>
      <c r="E64" s="74">
        <f>(E62*D64)</f>
        <v>0</v>
      </c>
      <c r="F64" s="85">
        <f>(F62*D64)</f>
        <v>0</v>
      </c>
      <c r="G64" s="85">
        <f>(G62*D64)</f>
        <v>0</v>
      </c>
      <c r="H64" s="85">
        <f>(H62*D64)</f>
        <v>0</v>
      </c>
      <c r="I64" s="85">
        <f>(I62*D64)</f>
        <v>0</v>
      </c>
      <c r="J64" s="75">
        <f>(J62*D64)</f>
        <v>0</v>
      </c>
    </row>
    <row r="65" spans="2:10" ht="14.5" customHeight="1" thickBot="1" x14ac:dyDescent="0.4">
      <c r="B65" s="64"/>
      <c r="C65" s="65"/>
      <c r="D65" s="65"/>
      <c r="E65" s="64"/>
      <c r="F65" s="81"/>
      <c r="G65" s="81"/>
      <c r="H65" s="81"/>
      <c r="I65" s="81"/>
      <c r="J65" s="2"/>
    </row>
    <row r="66" spans="2:10" x14ac:dyDescent="0.35">
      <c r="B66" s="67" t="s">
        <v>39</v>
      </c>
      <c r="C66" s="68" t="s">
        <v>11</v>
      </c>
      <c r="D66" s="78" t="s">
        <v>44</v>
      </c>
      <c r="E66" s="112"/>
      <c r="F66" s="113"/>
      <c r="G66" s="113"/>
      <c r="H66" s="113"/>
      <c r="I66" s="113"/>
      <c r="J66" s="114"/>
    </row>
    <row r="67" spans="2:10" ht="15" thickBot="1" x14ac:dyDescent="0.4">
      <c r="B67" s="3"/>
      <c r="C67" s="63" t="s">
        <v>12</v>
      </c>
      <c r="D67" s="134">
        <v>5</v>
      </c>
      <c r="E67" s="61">
        <f>E66*D67</f>
        <v>0</v>
      </c>
      <c r="F67" s="80">
        <f>F66*D67</f>
        <v>0</v>
      </c>
      <c r="G67" s="80">
        <f>G66*D67</f>
        <v>0</v>
      </c>
      <c r="H67" s="80">
        <f>H66*D67</f>
        <v>0</v>
      </c>
      <c r="I67" s="80">
        <f>I66*D67</f>
        <v>0</v>
      </c>
      <c r="J67" s="62">
        <f>J66*D67</f>
        <v>0</v>
      </c>
    </row>
    <row r="68" spans="2:10" ht="14.5" customHeight="1" thickBot="1" x14ac:dyDescent="0.4">
      <c r="B68" s="64"/>
      <c r="C68" s="65"/>
      <c r="D68" s="65"/>
      <c r="E68" s="64"/>
      <c r="F68" s="81"/>
      <c r="G68" s="81"/>
      <c r="H68" s="81"/>
      <c r="I68" s="81"/>
      <c r="J68" s="66"/>
    </row>
    <row r="69" spans="2:10" ht="45" customHeight="1" x14ac:dyDescent="0.35">
      <c r="B69" s="123" t="s">
        <v>40</v>
      </c>
      <c r="C69" s="124" t="s">
        <v>41</v>
      </c>
      <c r="D69" s="125"/>
      <c r="E69" s="147"/>
      <c r="F69" s="126"/>
      <c r="G69" s="126"/>
      <c r="H69" s="126"/>
      <c r="I69" s="126"/>
      <c r="J69" s="148"/>
    </row>
    <row r="70" spans="2:10" ht="45" customHeight="1" thickBot="1" x14ac:dyDescent="0.4">
      <c r="B70" s="88"/>
      <c r="C70" s="110" t="s">
        <v>42</v>
      </c>
      <c r="D70" s="111"/>
      <c r="E70" s="149"/>
      <c r="F70" s="150"/>
      <c r="G70" s="150"/>
      <c r="H70" s="150"/>
      <c r="I70" s="150"/>
      <c r="J70" s="151"/>
    </row>
    <row r="71" spans="2:10" ht="15" thickBot="1" x14ac:dyDescent="0.4">
      <c r="B71" s="3"/>
      <c r="C71" s="63" t="s">
        <v>12</v>
      </c>
      <c r="D71" s="134">
        <v>5</v>
      </c>
      <c r="E71" s="61" t="e">
        <f>(E69/E70)*D71</f>
        <v>#DIV/0!</v>
      </c>
      <c r="F71" s="89" t="e">
        <f>(F69/F70)*D71</f>
        <v>#DIV/0!</v>
      </c>
      <c r="G71" s="89" t="e">
        <f>(G69/G70)*D71</f>
        <v>#DIV/0!</v>
      </c>
      <c r="H71" s="89" t="e">
        <f>(H69/H70)*D71</f>
        <v>#DIV/0!</v>
      </c>
      <c r="I71" s="89" t="e">
        <f>(I69/I70)*D71</f>
        <v>#DIV/0!</v>
      </c>
      <c r="J71" s="62" t="e">
        <f>(J69/J70)*D71</f>
        <v>#DIV/0!</v>
      </c>
    </row>
    <row r="72" spans="2:10" ht="15" thickBot="1" x14ac:dyDescent="0.4">
      <c r="B72" s="58" t="s">
        <v>14</v>
      </c>
      <c r="C72" s="59"/>
      <c r="D72" s="60">
        <f t="shared" ref="D72:J72" si="6">D14+D16+D24+D67+D71</f>
        <v>100</v>
      </c>
      <c r="E72" s="61" t="e">
        <f t="shared" si="6"/>
        <v>#DIV/0!</v>
      </c>
      <c r="F72" s="80" t="e">
        <f t="shared" si="6"/>
        <v>#DIV/0!</v>
      </c>
      <c r="G72" s="80" t="e">
        <f t="shared" si="6"/>
        <v>#DIV/0!</v>
      </c>
      <c r="H72" s="80" t="e">
        <f t="shared" si="6"/>
        <v>#DIV/0!</v>
      </c>
      <c r="I72" s="80" t="e">
        <f t="shared" si="6"/>
        <v>#DIV/0!</v>
      </c>
      <c r="J72" s="62" t="e">
        <f t="shared" si="6"/>
        <v>#DIV/0!</v>
      </c>
    </row>
    <row r="74" spans="2:10" x14ac:dyDescent="0.35">
      <c r="B74" s="1" t="s">
        <v>15</v>
      </c>
    </row>
    <row r="75" spans="2:10" ht="29" x14ac:dyDescent="0.35">
      <c r="B75" s="12" t="s">
        <v>8</v>
      </c>
      <c r="C75" s="28"/>
      <c r="D75" s="29" t="s">
        <v>16</v>
      </c>
      <c r="E75" s="30" t="str">
        <f t="shared" ref="E75:J75" si="7">E12</f>
        <v>Name of Firm</v>
      </c>
      <c r="F75" s="30" t="str">
        <f t="shared" si="7"/>
        <v>Name of Firm</v>
      </c>
      <c r="G75" s="30" t="str">
        <f t="shared" si="7"/>
        <v>Name of Firm</v>
      </c>
      <c r="H75" s="30" t="str">
        <f t="shared" si="7"/>
        <v>Name of Firm</v>
      </c>
      <c r="I75" s="30" t="str">
        <f t="shared" si="7"/>
        <v>Name of Firm</v>
      </c>
      <c r="J75" s="31" t="str">
        <f t="shared" si="7"/>
        <v>Name of Firm</v>
      </c>
    </row>
    <row r="76" spans="2:10" x14ac:dyDescent="0.35">
      <c r="B76" s="13" t="str">
        <f>B13</f>
        <v>(i) Specific Experience:</v>
      </c>
      <c r="C76" s="32"/>
      <c r="D76" s="33">
        <f t="shared" ref="D76:J76" si="8">D14</f>
        <v>10</v>
      </c>
      <c r="E76" s="33">
        <f t="shared" si="8"/>
        <v>0</v>
      </c>
      <c r="F76" s="33">
        <f t="shared" si="8"/>
        <v>0</v>
      </c>
      <c r="G76" s="33">
        <f t="shared" si="8"/>
        <v>0</v>
      </c>
      <c r="H76" s="33">
        <f t="shared" si="8"/>
        <v>0</v>
      </c>
      <c r="I76" s="33">
        <f t="shared" si="8"/>
        <v>0</v>
      </c>
      <c r="J76" s="34">
        <f t="shared" si="8"/>
        <v>0</v>
      </c>
    </row>
    <row r="77" spans="2:10" x14ac:dyDescent="0.35">
      <c r="B77" s="35" t="str">
        <f>B16</f>
        <v>(ii) Methodology and Work Plan:</v>
      </c>
      <c r="C77" s="95"/>
      <c r="D77" s="100">
        <f t="shared" ref="D77:J77" si="9">D16</f>
        <v>40</v>
      </c>
      <c r="E77" s="100">
        <f t="shared" si="9"/>
        <v>0</v>
      </c>
      <c r="F77" s="100">
        <f t="shared" si="9"/>
        <v>0</v>
      </c>
      <c r="G77" s="100">
        <f t="shared" si="9"/>
        <v>0</v>
      </c>
      <c r="H77" s="100">
        <f t="shared" si="9"/>
        <v>0</v>
      </c>
      <c r="I77" s="100">
        <f t="shared" si="9"/>
        <v>0</v>
      </c>
      <c r="J77" s="36">
        <f t="shared" si="9"/>
        <v>0</v>
      </c>
    </row>
    <row r="78" spans="2:10" x14ac:dyDescent="0.35">
      <c r="B78" s="35" t="str">
        <f>B24</f>
        <v>(iii) Relevant experience and qualification of key experts:</v>
      </c>
      <c r="C78" s="95"/>
      <c r="D78" s="100">
        <f t="shared" ref="D78:J78" si="10">D24</f>
        <v>40</v>
      </c>
      <c r="E78" s="100">
        <f t="shared" si="10"/>
        <v>0</v>
      </c>
      <c r="F78" s="100">
        <f t="shared" si="10"/>
        <v>0</v>
      </c>
      <c r="G78" s="100">
        <f t="shared" si="10"/>
        <v>0</v>
      </c>
      <c r="H78" s="100">
        <f t="shared" si="10"/>
        <v>0</v>
      </c>
      <c r="I78" s="100">
        <f t="shared" si="10"/>
        <v>0</v>
      </c>
      <c r="J78" s="36">
        <f t="shared" si="10"/>
        <v>0</v>
      </c>
    </row>
    <row r="79" spans="2:10" x14ac:dyDescent="0.35">
      <c r="B79" s="35" t="str">
        <f>B66</f>
        <v>(iv) Transfer of Knowledge:</v>
      </c>
      <c r="C79" s="95"/>
      <c r="D79" s="100">
        <f>D67</f>
        <v>5</v>
      </c>
      <c r="E79" s="100">
        <f>E67</f>
        <v>0</v>
      </c>
      <c r="F79" s="100">
        <f t="shared" ref="F79:J79" si="11">F67</f>
        <v>0</v>
      </c>
      <c r="G79" s="100">
        <f t="shared" si="11"/>
        <v>0</v>
      </c>
      <c r="H79" s="100">
        <f t="shared" si="11"/>
        <v>0</v>
      </c>
      <c r="I79" s="100">
        <f t="shared" si="11"/>
        <v>0</v>
      </c>
      <c r="J79" s="36">
        <f t="shared" si="11"/>
        <v>0</v>
      </c>
    </row>
    <row r="80" spans="2:10" x14ac:dyDescent="0.35">
      <c r="B80" s="37" t="str">
        <f>B69</f>
        <v>(v) Participation by nationals among proposed Key Experts:</v>
      </c>
      <c r="C80" s="90"/>
      <c r="D80" s="101">
        <f>D71</f>
        <v>5</v>
      </c>
      <c r="E80" s="101" t="e">
        <f>E71</f>
        <v>#DIV/0!</v>
      </c>
      <c r="F80" s="101" t="e">
        <f t="shared" ref="F80:J80" si="12">F71</f>
        <v>#DIV/0!</v>
      </c>
      <c r="G80" s="101" t="e">
        <f t="shared" si="12"/>
        <v>#DIV/0!</v>
      </c>
      <c r="H80" s="101" t="e">
        <f t="shared" si="12"/>
        <v>#DIV/0!</v>
      </c>
      <c r="I80" s="101" t="e">
        <f t="shared" si="12"/>
        <v>#DIV/0!</v>
      </c>
      <c r="J80" s="24" t="e">
        <f t="shared" si="12"/>
        <v>#DIV/0!</v>
      </c>
    </row>
    <row r="81" spans="2:10" x14ac:dyDescent="0.35">
      <c r="B81" s="39" t="str">
        <f>B72</f>
        <v>TOTAL TECHNICAL SCORES</v>
      </c>
      <c r="C81" s="20"/>
      <c r="D81" s="23">
        <f>SUM(D76:D80)</f>
        <v>100</v>
      </c>
      <c r="E81" s="8" t="e">
        <f>SUM(E76:E80)</f>
        <v>#DIV/0!</v>
      </c>
      <c r="F81" s="8" t="e">
        <f>SUM(F76:F80)</f>
        <v>#DIV/0!</v>
      </c>
      <c r="G81" s="8" t="e">
        <f t="shared" ref="G81:J81" si="13">SUM(G76:G80)</f>
        <v>#DIV/0!</v>
      </c>
      <c r="H81" s="8" t="e">
        <f t="shared" si="13"/>
        <v>#DIV/0!</v>
      </c>
      <c r="I81" s="8" t="e">
        <f t="shared" si="13"/>
        <v>#DIV/0!</v>
      </c>
      <c r="J81" s="9" t="e">
        <f t="shared" si="13"/>
        <v>#DIV/0!</v>
      </c>
    </row>
    <row r="82" spans="2:10" x14ac:dyDescent="0.35">
      <c r="B82" s="102" t="s">
        <v>25</v>
      </c>
      <c r="C82" s="142">
        <v>75</v>
      </c>
      <c r="D82" s="23" t="s">
        <v>24</v>
      </c>
      <c r="E82" s="21" t="e">
        <f>IF(E81&gt;=C82,"Pass","Fail")</f>
        <v>#DIV/0!</v>
      </c>
      <c r="F82" s="21" t="e">
        <f>IF(F81&gt;=C82,"Pass","Fail")</f>
        <v>#DIV/0!</v>
      </c>
      <c r="G82" s="21" t="e">
        <f>IF(G81&gt;=C82,"Pass","Fail")</f>
        <v>#DIV/0!</v>
      </c>
      <c r="H82" s="21" t="e">
        <f>IF(H81&gt;=C82,"Pass","Fail")</f>
        <v>#DIV/0!</v>
      </c>
      <c r="I82" s="21" t="e">
        <f>IF(I81&gt;=C82,"Pass","Fail")</f>
        <v>#DIV/0!</v>
      </c>
      <c r="J82" s="103" t="e">
        <f>IF(J81&gt;=C82,"Pass","Fail")</f>
        <v>#DIV/0!</v>
      </c>
    </row>
  </sheetData>
  <sheetProtection selectLockedCells="1"/>
  <mergeCells count="2">
    <mergeCell ref="C69:D69"/>
    <mergeCell ref="C70:D70"/>
  </mergeCells>
  <phoneticPr fontId="4" type="noConversion"/>
  <conditionalFormatting sqref="E81:J81">
    <cfRule type="cellIs" dxfId="1" priority="1" operator="between">
      <formula>$C$82</formula>
      <formula>100</formula>
    </cfRule>
  </conditionalFormatting>
  <dataValidations count="3">
    <dataValidation type="decimal" allowBlank="1" showInputMessage="1" showErrorMessage="1" promptTitle="Input values between 0 to 100" sqref="E17:J17 E19:J19 E21:J21 E26:J26 E29:J29 E32:J32 E36:J36 E39:J39 E42:J42 E46:J46 E49:J49 E52:J52 E56:J56 E59:J59 E62:J62 E66:J66 B69:D69 E13:J13" xr:uid="{6D8C4E4D-497B-4217-83D8-07D293C5E769}">
      <formula1>0</formula1>
      <formula2>1</formula2>
    </dataValidation>
    <dataValidation type="custom" allowBlank="1" showInputMessage="1" showErrorMessage="1" promptTitle="Key Expert Error" prompt="Total person-month by all Key Experts need to be greater than or equal to total person-month of nationals." sqref="E70:J70" xr:uid="{1BA00914-1B85-4CDA-979F-DFA49245F245}">
      <formula1>E70&gt;=E69</formula1>
    </dataValidation>
    <dataValidation type="custom" allowBlank="1" showInputMessage="1" showErrorMessage="1" promptTitle="National person Error" prompt="Total person-month of Nationals need to be less than or equal too person-month of all Key Experts." sqref="E69:J69" xr:uid="{605E4ABC-D1CC-4FBE-BD0A-4B8CDE423381}">
      <formula1>E69&lt;=E70</formula1>
    </dataValidation>
  </dataValidation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BA55-89DF-40B4-88BC-469FE26A8047}">
  <dimension ref="A1:A7"/>
  <sheetViews>
    <sheetView zoomScale="140" zoomScaleNormal="140" workbookViewId="0">
      <selection activeCell="D13" sqref="D13"/>
    </sheetView>
  </sheetViews>
  <sheetFormatPr defaultRowHeight="14.5" x14ac:dyDescent="0.35"/>
  <sheetData>
    <row r="1" spans="1:1" x14ac:dyDescent="0.35">
      <c r="A1" s="1" t="s">
        <v>17</v>
      </c>
    </row>
    <row r="3" spans="1:1" x14ac:dyDescent="0.35">
      <c r="A3" t="s">
        <v>21</v>
      </c>
    </row>
    <row r="4" spans="1:1" x14ac:dyDescent="0.35">
      <c r="A4" t="s">
        <v>18</v>
      </c>
    </row>
    <row r="5" spans="1:1" x14ac:dyDescent="0.35">
      <c r="A5" t="s">
        <v>19</v>
      </c>
    </row>
    <row r="6" spans="1:1" x14ac:dyDescent="0.35">
      <c r="A6" t="s">
        <v>22</v>
      </c>
    </row>
    <row r="7" spans="1:1" x14ac:dyDescent="0.35">
      <c r="A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Technical Scoresheet</vt:lpstr>
      <vt:lpstr>Help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Fraser</dc:creator>
  <cp:keywords/>
  <dc:description/>
  <cp:lastModifiedBy>Christine Mohammed</cp:lastModifiedBy>
  <cp:revision/>
  <dcterms:created xsi:type="dcterms:W3CDTF">2022-03-12T13:54:45Z</dcterms:created>
  <dcterms:modified xsi:type="dcterms:W3CDTF">2022-07-07T16:03:03Z</dcterms:modified>
  <cp:category/>
  <cp:contentStatus/>
</cp:coreProperties>
</file>